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12705" yWindow="210" windowWidth="11340" windowHeight="10350" tabRatio="792"/>
  </bookViews>
  <sheets>
    <sheet name="к бюджету " sheetId="5" r:id="rId1"/>
  </sheets>
  <calcPr calcId="145621"/>
</workbook>
</file>

<file path=xl/calcChain.xml><?xml version="1.0" encoding="utf-8"?>
<calcChain xmlns="http://schemas.openxmlformats.org/spreadsheetml/2006/main">
  <c r="F53" i="5" l="1"/>
  <c r="F19" i="5"/>
  <c r="F18" i="5"/>
  <c r="F17" i="5"/>
  <c r="F16" i="5"/>
  <c r="F14" i="5"/>
  <c r="F13" i="5"/>
  <c r="F12" i="5"/>
  <c r="F11" i="5"/>
  <c r="F10" i="5"/>
  <c r="F9" i="5"/>
  <c r="F8" i="5"/>
  <c r="F7" i="5"/>
  <c r="F45" i="5" l="1"/>
  <c r="C35" i="5"/>
  <c r="C34" i="5" l="1"/>
  <c r="C21" i="5" s="1"/>
  <c r="C20" i="5" s="1"/>
  <c r="E34" i="5" l="1"/>
  <c r="E21" i="5" s="1"/>
  <c r="F21" i="5" s="1"/>
  <c r="F33" i="5"/>
  <c r="F32" i="5"/>
  <c r="F31" i="5"/>
  <c r="F30" i="5"/>
  <c r="F29" i="5"/>
  <c r="F28" i="5"/>
  <c r="F27" i="5"/>
  <c r="F26" i="5"/>
  <c r="F25" i="5"/>
  <c r="F24" i="5"/>
  <c r="F23" i="5"/>
  <c r="F22" i="5"/>
  <c r="F43" i="5"/>
  <c r="F42" i="5"/>
  <c r="F41" i="5"/>
  <c r="F40" i="5"/>
  <c r="F39" i="5"/>
  <c r="F38" i="5"/>
  <c r="F37" i="5"/>
  <c r="F36" i="5"/>
  <c r="F35" i="5"/>
  <c r="D41" i="5" l="1"/>
  <c r="D34" i="5"/>
  <c r="D21" i="5" l="1"/>
  <c r="F34" i="5"/>
  <c r="E20" i="5"/>
  <c r="F20" i="5" s="1"/>
  <c r="F51" i="5" l="1"/>
  <c r="E51" i="5"/>
  <c r="D51" i="5"/>
  <c r="C51" i="5"/>
  <c r="F48" i="5"/>
  <c r="E48" i="5"/>
  <c r="D48" i="5"/>
  <c r="C48" i="5"/>
  <c r="C47" i="5" s="1"/>
  <c r="D20" i="5"/>
  <c r="E15" i="5"/>
  <c r="D15" i="5"/>
  <c r="C15" i="5"/>
  <c r="F6" i="5"/>
  <c r="E7" i="5"/>
  <c r="D7" i="5"/>
  <c r="D6" i="5" s="1"/>
  <c r="C7" i="5"/>
  <c r="C6" i="5" s="1"/>
  <c r="E6" i="5"/>
  <c r="E5" i="5" l="1"/>
  <c r="E46" i="5" s="1"/>
  <c r="E47" i="5"/>
  <c r="D47" i="5"/>
  <c r="F15" i="5"/>
  <c r="C5" i="5"/>
  <c r="C46" i="5" s="1"/>
  <c r="D5" i="5"/>
  <c r="D46" i="5" s="1"/>
  <c r="F47" i="5"/>
  <c r="F46" i="5" l="1"/>
</calcChain>
</file>

<file path=xl/sharedStrings.xml><?xml version="1.0" encoding="utf-8"?>
<sst xmlns="http://schemas.openxmlformats.org/spreadsheetml/2006/main" count="122" uniqueCount="117">
  <si>
    <t>№ п.п.</t>
  </si>
  <si>
    <t>Наименование</t>
  </si>
  <si>
    <t>Налоговые и неналоговые доходы, в том числе:</t>
  </si>
  <si>
    <t>НДФЛ</t>
  </si>
  <si>
    <t>Налоги на совокупный доход</t>
  </si>
  <si>
    <t>Налог на имущество физических лиц</t>
  </si>
  <si>
    <t>Земельный налог</t>
  </si>
  <si>
    <t>Иные налоговые доходы</t>
  </si>
  <si>
    <t>Неналоговые доходы</t>
  </si>
  <si>
    <t>1.</t>
  </si>
  <si>
    <t>2.</t>
  </si>
  <si>
    <t>1.1.</t>
  </si>
  <si>
    <t>иные расходы</t>
  </si>
  <si>
    <t>I.</t>
  </si>
  <si>
    <t>II.</t>
  </si>
  <si>
    <t>III.</t>
  </si>
  <si>
    <t>Дефицит (-), Профицит (+)</t>
  </si>
  <si>
    <t>IV.</t>
  </si>
  <si>
    <t>Остатки сосбственных средств на едином счете бюджета</t>
  </si>
  <si>
    <t>V.</t>
  </si>
  <si>
    <t>VI.</t>
  </si>
  <si>
    <t>Муниципальный долг</t>
  </si>
  <si>
    <t>Остатки средств на счетах АУ и БУ</t>
  </si>
  <si>
    <t>на 01.01.2025</t>
  </si>
  <si>
    <t>Расходы за счет нецелевых средств:</t>
  </si>
  <si>
    <t>Справочно:</t>
  </si>
  <si>
    <t>Факт за 2024 год</t>
  </si>
  <si>
    <t>тыс.руб.</t>
  </si>
  <si>
    <t>Всего доходов, в т.ч.</t>
  </si>
  <si>
    <t>Субсидии</t>
  </si>
  <si>
    <t>Субвенции</t>
  </si>
  <si>
    <t>Показатели бюджета на 2025 год на дату представления</t>
  </si>
  <si>
    <t>Расходы за счет целевых средств:</t>
  </si>
  <si>
    <t>Рсходы, всего, в т.ч:</t>
  </si>
  <si>
    <t>1.1.1.</t>
  </si>
  <si>
    <t>1.2.1.</t>
  </si>
  <si>
    <t>1.3.1.</t>
  </si>
  <si>
    <t>1.4.1.</t>
  </si>
  <si>
    <t>1.5.1.</t>
  </si>
  <si>
    <t>1.6.1.</t>
  </si>
  <si>
    <t>2.1.</t>
  </si>
  <si>
    <t>2.2.</t>
  </si>
  <si>
    <t>2.3.</t>
  </si>
  <si>
    <t>VII.</t>
  </si>
  <si>
    <t>VIII.</t>
  </si>
  <si>
    <t>2.4.</t>
  </si>
  <si>
    <t>в т. ч. целевые средства от областного бюджета</t>
  </si>
  <si>
    <t>Заемные средства на счете АУ и БУ</t>
  </si>
  <si>
    <t>Прочие безвозмездные поступления, доходы от возвратов, возвраты</t>
  </si>
  <si>
    <t>Источники финансирования дефицита бюджета, в т.ч.</t>
  </si>
  <si>
    <t>Кредиты, полученные от кредитных организаций</t>
  </si>
  <si>
    <t>- получение кредитов от кредитных организаций</t>
  </si>
  <si>
    <t>- погашение кредитов от кредитных организаций</t>
  </si>
  <si>
    <t>Исполнение муниципальных гарантий</t>
  </si>
  <si>
    <t>Акции и иные формы участия в капитале</t>
  </si>
  <si>
    <t>Изменение остатков средств бюджетов</t>
  </si>
  <si>
    <t>Бюджетные кредиты, полученные из других бюджетов</t>
  </si>
  <si>
    <t xml:space="preserve"> - получение бюджетных кредитов</t>
  </si>
  <si>
    <t xml:space="preserve"> - погашение бюджетных кредитов</t>
  </si>
  <si>
    <t>Прочие источники финансирования дефицита бюджета</t>
  </si>
  <si>
    <t>Собственные доходы:</t>
  </si>
  <si>
    <t>1.2.</t>
  </si>
  <si>
    <t>1.3.</t>
  </si>
  <si>
    <t>1.4.</t>
  </si>
  <si>
    <t>1.5.</t>
  </si>
  <si>
    <t>1.6.</t>
  </si>
  <si>
    <t>1.7.</t>
  </si>
  <si>
    <t>1.8.</t>
  </si>
  <si>
    <t>1.9.</t>
  </si>
  <si>
    <t>1.10.</t>
  </si>
  <si>
    <t>1.11.</t>
  </si>
  <si>
    <t>4.1.</t>
  </si>
  <si>
    <t>4.2.</t>
  </si>
  <si>
    <t>4.3.</t>
  </si>
  <si>
    <t>4.4.</t>
  </si>
  <si>
    <t>4.5.</t>
  </si>
  <si>
    <t>4.6.</t>
  </si>
  <si>
    <t>Целевые доходы, в т. ч.:</t>
  </si>
  <si>
    <t xml:space="preserve">Целевые </t>
  </si>
  <si>
    <t>Не целевые</t>
  </si>
  <si>
    <t>Иные межбюджетные трансферты (за вычетом сбалансированности)</t>
  </si>
  <si>
    <t>Дотации и ИМБТ по сбалансированности (за вычетом суммы по проектам местных инициатив)</t>
  </si>
  <si>
    <t>на 01.01.2024</t>
  </si>
  <si>
    <t>Исполнение судебных актов</t>
  </si>
  <si>
    <t>Обслуживание муниципального долга</t>
  </si>
  <si>
    <t>Субсидии гражданам на приобретение жилья</t>
  </si>
  <si>
    <t xml:space="preserve">Бюджетные инвестиции </t>
  </si>
  <si>
    <t>Иные пенсии, социальные доплаты к пенсиям</t>
  </si>
  <si>
    <t>Заработная плата с начислениями</t>
  </si>
  <si>
    <t>Уплата налогов</t>
  </si>
  <si>
    <t>Дорожный фонд</t>
  </si>
  <si>
    <t>Софинансирование (за вычетом дор.фонда)</t>
  </si>
  <si>
    <t>1.12.</t>
  </si>
  <si>
    <t>Специальные расходы (выборы, …)</t>
  </si>
  <si>
    <t>Закупка энергетических ресурсов, коммунальные услуги (за вычетом дорожного фонда)</t>
  </si>
  <si>
    <t>1.13.</t>
  </si>
  <si>
    <t>Обеспечение деятельности органов местного самоуправления, казенных учреждений</t>
  </si>
  <si>
    <t>Мероприятия по благоустройству поселений, уличное освещение, озеленение</t>
  </si>
  <si>
    <t>Мероприятия молодежной политики</t>
  </si>
  <si>
    <t>Оценка недвижимости, содержание муниципальной собственности, мероприятия по землеустройству и землепользованию</t>
  </si>
  <si>
    <t xml:space="preserve">Взносы на формирование фонда капитального ремонта </t>
  </si>
  <si>
    <t xml:space="preserve">Освещение деятельности органов местного самоуправления </t>
  </si>
  <si>
    <t>Прочая закупка товаров,работ и услуг для обеспечения муниципальных нужд (в т.ч. для нужд в рамках обеспечения безопасности населения)</t>
  </si>
  <si>
    <t>1.13.1</t>
  </si>
  <si>
    <t>1.13.2</t>
  </si>
  <si>
    <t>1.13.3</t>
  </si>
  <si>
    <t>1.13.4</t>
  </si>
  <si>
    <t>1.13.5</t>
  </si>
  <si>
    <t>1.13.6</t>
  </si>
  <si>
    <t>1.13.7</t>
  </si>
  <si>
    <t>1.13.8</t>
  </si>
  <si>
    <t>1.13.9</t>
  </si>
  <si>
    <t>Мероприятия в области сельского хозяйства и ЖКХ</t>
  </si>
  <si>
    <t>Советское сельское поселение</t>
  </si>
  <si>
    <t>Предложения по поправкам в Решение о бюджете</t>
  </si>
  <si>
    <t>Показатели бюджета с учетом поправок</t>
  </si>
  <si>
    <t>Иные выплаты персоналу, уплата иных платежей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</si>
</sst>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2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2"/>
      <charset val="204"/>
    </font>
    <font>
      <sz val="14"/>
      <color theme="1"/>
      <name val="Times New Roman"/>
      <family val="1"/>
      <charset val="204"/>
    </font>
    <font>
      <b/>
      <sz val="2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86">
    <xf numFmtId="0" fontId="0" fillId="0" borderId="0" xfId="0"/>
    <xf numFmtId="0" fontId="4" fillId="0" borderId="0" xfId="0" applyFont="1"/>
    <xf numFmtId="0" fontId="6" fillId="0" borderId="0" xfId="0" applyFont="1"/>
    <xf numFmtId="0" fontId="4" fillId="0" borderId="0" xfId="0" applyFont="1" applyFill="1"/>
    <xf numFmtId="0" fontId="2" fillId="0" borderId="14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8" fillId="3" borderId="7" xfId="0" applyFont="1" applyFill="1" applyBorder="1" applyAlignment="1">
      <alignment horizontal="left" vertical="center" wrapText="1"/>
    </xf>
    <xf numFmtId="0" fontId="2" fillId="0" borderId="3" xfId="0" applyFont="1" applyBorder="1" applyAlignment="1">
      <alignment vertical="center" wrapText="1"/>
    </xf>
    <xf numFmtId="0" fontId="2" fillId="0" borderId="8" xfId="0" applyFont="1" applyBorder="1" applyAlignment="1">
      <alignment vertical="center" wrapText="1"/>
    </xf>
    <xf numFmtId="164" fontId="9" fillId="0" borderId="2" xfId="0" applyNumberFormat="1" applyFont="1" applyFill="1" applyBorder="1" applyAlignment="1">
      <alignment horizontal="center" vertical="center" wrapText="1"/>
    </xf>
    <xf numFmtId="0" fontId="8" fillId="3" borderId="8" xfId="0" applyFont="1" applyFill="1" applyBorder="1" applyAlignment="1">
      <alignment vertical="center" wrapText="1"/>
    </xf>
    <xf numFmtId="0" fontId="2" fillId="0" borderId="8" xfId="0" applyFont="1" applyFill="1" applyBorder="1" applyAlignment="1">
      <alignment vertical="center" wrapText="1"/>
    </xf>
    <xf numFmtId="0" fontId="10" fillId="0" borderId="3" xfId="0" applyFont="1" applyBorder="1" applyAlignment="1">
      <alignment vertical="center" wrapText="1"/>
    </xf>
    <xf numFmtId="0" fontId="6" fillId="0" borderId="0" xfId="0" applyFont="1" applyFill="1" applyAlignment="1">
      <alignment horizontal="right"/>
    </xf>
    <xf numFmtId="0" fontId="7" fillId="0" borderId="12" xfId="0" applyFont="1" applyFill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center" wrapText="1"/>
    </xf>
    <xf numFmtId="164" fontId="9" fillId="0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center" wrapText="1"/>
    </xf>
    <xf numFmtId="0" fontId="8" fillId="3" borderId="3" xfId="0" applyFont="1" applyFill="1" applyBorder="1" applyAlignment="1">
      <alignment vertical="center" wrapText="1"/>
    </xf>
    <xf numFmtId="0" fontId="8" fillId="3" borderId="6" xfId="0" applyFont="1" applyFill="1" applyBorder="1" applyAlignment="1">
      <alignment horizontal="center" vertical="center" wrapText="1"/>
    </xf>
    <xf numFmtId="164" fontId="8" fillId="3" borderId="1" xfId="0" applyNumberFormat="1" applyFont="1" applyFill="1" applyBorder="1" applyAlignment="1">
      <alignment horizontal="center" vertical="center" wrapText="1"/>
    </xf>
    <xf numFmtId="164" fontId="8" fillId="3" borderId="2" xfId="0" applyNumberFormat="1" applyFont="1" applyFill="1" applyBorder="1" applyAlignment="1">
      <alignment horizontal="center" vertical="center" wrapText="1"/>
    </xf>
    <xf numFmtId="16" fontId="8" fillId="3" borderId="3" xfId="0" applyNumberFormat="1" applyFont="1" applyFill="1" applyBorder="1" applyAlignment="1">
      <alignment vertical="center" wrapText="1"/>
    </xf>
    <xf numFmtId="164" fontId="2" fillId="0" borderId="4" xfId="0" applyNumberFormat="1" applyFont="1" applyBorder="1" applyAlignment="1">
      <alignment horizontal="center" vertical="center" wrapText="1"/>
    </xf>
    <xf numFmtId="164" fontId="9" fillId="0" borderId="4" xfId="0" applyNumberFormat="1" applyFont="1" applyFill="1" applyBorder="1" applyAlignment="1">
      <alignment horizontal="center" vertical="center" wrapText="1"/>
    </xf>
    <xf numFmtId="164" fontId="2" fillId="0" borderId="4" xfId="0" applyNumberFormat="1" applyFont="1" applyFill="1" applyBorder="1" applyAlignment="1">
      <alignment horizontal="center" vertical="center" wrapText="1"/>
    </xf>
    <xf numFmtId="164" fontId="9" fillId="0" borderId="5" xfId="0" applyNumberFormat="1" applyFont="1" applyFill="1" applyBorder="1" applyAlignment="1">
      <alignment horizontal="center" vertical="center" wrapText="1"/>
    </xf>
    <xf numFmtId="0" fontId="9" fillId="0" borderId="8" xfId="0" applyFont="1" applyBorder="1" applyAlignment="1">
      <alignment vertical="center" wrapText="1"/>
    </xf>
    <xf numFmtId="164" fontId="9" fillId="0" borderId="1" xfId="0" applyNumberFormat="1" applyFont="1" applyBorder="1" applyAlignment="1">
      <alignment horizontal="center" vertical="center" wrapText="1"/>
    </xf>
    <xf numFmtId="0" fontId="5" fillId="0" borderId="0" xfId="0" applyFont="1" applyFill="1" applyBorder="1" applyAlignment="1">
      <alignment horizontal="left" wrapText="1"/>
    </xf>
    <xf numFmtId="0" fontId="4" fillId="0" borderId="0" xfId="0" applyFont="1" applyFill="1" applyBorder="1" applyAlignment="1">
      <alignment horizontal="left" wrapText="1"/>
    </xf>
    <xf numFmtId="164" fontId="8" fillId="4" borderId="1" xfId="0" applyNumberFormat="1" applyFont="1" applyFill="1" applyBorder="1" applyAlignment="1">
      <alignment horizontal="center" vertical="center" wrapText="1"/>
    </xf>
    <xf numFmtId="164" fontId="8" fillId="4" borderId="2" xfId="0" applyNumberFormat="1" applyFont="1" applyFill="1" applyBorder="1" applyAlignment="1">
      <alignment horizontal="center" vertical="center" wrapText="1"/>
    </xf>
    <xf numFmtId="0" fontId="2" fillId="0" borderId="18" xfId="0" applyFont="1" applyBorder="1" applyAlignment="1">
      <alignment vertical="center" wrapText="1"/>
    </xf>
    <xf numFmtId="0" fontId="11" fillId="0" borderId="0" xfId="0" applyFont="1"/>
    <xf numFmtId="0" fontId="9" fillId="5" borderId="3" xfId="0" applyFont="1" applyFill="1" applyBorder="1" applyAlignment="1">
      <alignment vertical="center" wrapText="1"/>
    </xf>
    <xf numFmtId="0" fontId="9" fillId="5" borderId="8" xfId="0" applyFont="1" applyFill="1" applyBorder="1" applyAlignment="1">
      <alignment vertical="center" wrapText="1"/>
    </xf>
    <xf numFmtId="164" fontId="9" fillId="5" borderId="1" xfId="0" applyNumberFormat="1" applyFont="1" applyFill="1" applyBorder="1" applyAlignment="1">
      <alignment horizontal="center" vertical="center" wrapText="1"/>
    </xf>
    <xf numFmtId="164" fontId="9" fillId="5" borderId="2" xfId="0" applyNumberFormat="1" applyFont="1" applyFill="1" applyBorder="1" applyAlignment="1">
      <alignment horizontal="center" vertical="center" wrapText="1"/>
    </xf>
    <xf numFmtId="16" fontId="2" fillId="0" borderId="3" xfId="0" applyNumberFormat="1" applyFont="1" applyBorder="1" applyAlignment="1">
      <alignment vertical="center" wrapText="1"/>
    </xf>
    <xf numFmtId="0" fontId="8" fillId="0" borderId="3" xfId="0" applyFont="1" applyFill="1" applyBorder="1" applyAlignment="1">
      <alignment vertical="center" wrapText="1"/>
    </xf>
    <xf numFmtId="0" fontId="8" fillId="0" borderId="8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justify" vertical="center"/>
    </xf>
    <xf numFmtId="0" fontId="7" fillId="0" borderId="1" xfId="0" applyFont="1" applyFill="1" applyBorder="1" applyAlignment="1">
      <alignment horizontal="justify" vertical="center"/>
    </xf>
    <xf numFmtId="0" fontId="2" fillId="0" borderId="17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0" fontId="8" fillId="2" borderId="19" xfId="0" applyFont="1" applyFill="1" applyBorder="1" applyAlignment="1">
      <alignment horizontal="center" vertical="center" wrapText="1"/>
    </xf>
    <xf numFmtId="0" fontId="8" fillId="2" borderId="20" xfId="0" applyFont="1" applyFill="1" applyBorder="1" applyAlignment="1">
      <alignment horizontal="left" vertical="center" wrapText="1"/>
    </xf>
    <xf numFmtId="164" fontId="8" fillId="2" borderId="21" xfId="0" applyNumberFormat="1" applyFont="1" applyFill="1" applyBorder="1" applyAlignment="1">
      <alignment horizontal="center" vertical="center" wrapText="1"/>
    </xf>
    <xf numFmtId="164" fontId="8" fillId="2" borderId="22" xfId="0" applyNumberFormat="1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justify" vertical="center"/>
    </xf>
    <xf numFmtId="0" fontId="2" fillId="0" borderId="23" xfId="0" applyFont="1" applyBorder="1" applyAlignment="1">
      <alignment vertical="center" wrapText="1"/>
    </xf>
    <xf numFmtId="164" fontId="7" fillId="0" borderId="4" xfId="0" applyNumberFormat="1" applyFont="1" applyFill="1" applyBorder="1" applyAlignment="1">
      <alignment horizontal="center" vertical="center" wrapText="1"/>
    </xf>
    <xf numFmtId="164" fontId="8" fillId="3" borderId="24" xfId="0" applyNumberFormat="1" applyFont="1" applyFill="1" applyBorder="1" applyAlignment="1">
      <alignment horizontal="center" vertical="center" wrapText="1"/>
    </xf>
    <xf numFmtId="0" fontId="9" fillId="0" borderId="23" xfId="0" applyFont="1" applyBorder="1" applyAlignment="1">
      <alignment vertical="center" wrapText="1"/>
    </xf>
    <xf numFmtId="0" fontId="9" fillId="0" borderId="25" xfId="0" applyFont="1" applyBorder="1" applyAlignment="1">
      <alignment vertical="center" wrapText="1"/>
    </xf>
    <xf numFmtId="0" fontId="8" fillId="6" borderId="19" xfId="0" applyFont="1" applyFill="1" applyBorder="1" applyAlignment="1">
      <alignment vertical="center" wrapText="1"/>
    </xf>
    <xf numFmtId="0" fontId="8" fillId="6" borderId="20" xfId="0" applyFont="1" applyFill="1" applyBorder="1" applyAlignment="1">
      <alignment vertical="center" wrapText="1"/>
    </xf>
    <xf numFmtId="164" fontId="8" fillId="6" borderId="21" xfId="0" applyNumberFormat="1" applyFont="1" applyFill="1" applyBorder="1" applyAlignment="1">
      <alignment horizontal="center" vertical="center" wrapText="1"/>
    </xf>
    <xf numFmtId="164" fontId="9" fillId="6" borderId="21" xfId="0" applyNumberFormat="1" applyFont="1" applyFill="1" applyBorder="1" applyAlignment="1">
      <alignment horizontal="center" vertical="center" wrapText="1"/>
    </xf>
    <xf numFmtId="164" fontId="9" fillId="6" borderId="22" xfId="0" applyNumberFormat="1" applyFont="1" applyFill="1" applyBorder="1" applyAlignment="1">
      <alignment horizontal="center" vertical="center" wrapText="1"/>
    </xf>
    <xf numFmtId="0" fontId="2" fillId="0" borderId="25" xfId="0" applyFont="1" applyBorder="1" applyAlignment="1">
      <alignment vertical="center" wrapText="1"/>
    </xf>
    <xf numFmtId="0" fontId="8" fillId="3" borderId="6" xfId="0" applyFont="1" applyFill="1" applyBorder="1" applyAlignment="1">
      <alignment vertical="center" wrapText="1"/>
    </xf>
    <xf numFmtId="0" fontId="8" fillId="3" borderId="7" xfId="0" applyFont="1" applyFill="1" applyBorder="1" applyAlignment="1">
      <alignment vertical="center" wrapText="1"/>
    </xf>
    <xf numFmtId="0" fontId="8" fillId="2" borderId="19" xfId="0" applyFont="1" applyFill="1" applyBorder="1" applyAlignment="1">
      <alignment vertical="center" wrapText="1"/>
    </xf>
    <xf numFmtId="0" fontId="8" fillId="2" borderId="20" xfId="0" applyFont="1" applyFill="1" applyBorder="1" applyAlignment="1">
      <alignment vertical="center" wrapText="1"/>
    </xf>
    <xf numFmtId="0" fontId="2" fillId="0" borderId="0" xfId="0" applyFont="1" applyFill="1"/>
    <xf numFmtId="0" fontId="2" fillId="7" borderId="8" xfId="0" applyFont="1" applyFill="1" applyBorder="1" applyAlignment="1">
      <alignment horizontal="justify" vertical="center"/>
    </xf>
    <xf numFmtId="164" fontId="2" fillId="7" borderId="1" xfId="0" applyNumberFormat="1" applyFont="1" applyFill="1" applyBorder="1" applyAlignment="1">
      <alignment horizontal="center" vertical="center" wrapText="1"/>
    </xf>
    <xf numFmtId="164" fontId="2" fillId="7" borderId="2" xfId="0" applyNumberFormat="1" applyFont="1" applyFill="1" applyBorder="1" applyAlignment="1">
      <alignment horizontal="center" vertical="center" wrapText="1"/>
    </xf>
    <xf numFmtId="164" fontId="8" fillId="0" borderId="2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7" fillId="0" borderId="1" xfId="0" applyFont="1" applyFill="1" applyBorder="1" applyAlignment="1">
      <alignment vertical="center" wrapText="1"/>
    </xf>
    <xf numFmtId="0" fontId="7" fillId="0" borderId="8" xfId="0" applyFont="1" applyFill="1" applyBorder="1" applyAlignment="1">
      <alignment vertical="center" wrapText="1"/>
    </xf>
    <xf numFmtId="0" fontId="7" fillId="0" borderId="3" xfId="0" applyFont="1" applyBorder="1" applyAlignment="1">
      <alignment vertical="center" wrapText="1"/>
    </xf>
    <xf numFmtId="164" fontId="9" fillId="2" borderId="1" xfId="0" applyNumberFormat="1" applyFont="1" applyFill="1" applyBorder="1" applyAlignment="1">
      <alignment horizontal="center" vertical="center" wrapText="1"/>
    </xf>
    <xf numFmtId="164" fontId="9" fillId="3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colors>
    <mruColors>
      <color rgb="FFFFFFCC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1"/>
  <sheetViews>
    <sheetView tabSelected="1" zoomScale="70" zoomScaleNormal="70" zoomScaleSheetLayoutView="55" workbookViewId="0">
      <pane xSplit="2" ySplit="5" topLeftCell="C6" activePane="bottomRight" state="frozen"/>
      <selection pane="topRight" activeCell="C1" sqref="C1"/>
      <selection pane="bottomLeft" activeCell="A8" sqref="A8"/>
      <selection pane="bottomRight" activeCell="F46" sqref="F46"/>
    </sheetView>
  </sheetViews>
  <sheetFormatPr defaultRowHeight="15.75" x14ac:dyDescent="0.25"/>
  <cols>
    <col min="1" max="1" width="9.28515625" style="1" customWidth="1"/>
    <col min="2" max="2" width="61.5703125" style="1" customWidth="1"/>
    <col min="3" max="19" width="18.5703125" style="1" customWidth="1"/>
    <col min="20" max="16384" width="9.140625" style="1"/>
  </cols>
  <sheetData>
    <row r="1" spans="1:6" ht="25.5" x14ac:dyDescent="0.35">
      <c r="C1" s="85" t="s">
        <v>113</v>
      </c>
      <c r="D1" s="85"/>
      <c r="E1" s="85"/>
      <c r="F1" s="85"/>
    </row>
    <row r="2" spans="1:6" ht="16.5" thickBot="1" x14ac:dyDescent="0.3">
      <c r="E2" s="3"/>
      <c r="F2" s="14" t="s">
        <v>27</v>
      </c>
    </row>
    <row r="3" spans="1:6" ht="94.5" thickBot="1" x14ac:dyDescent="0.3">
      <c r="A3" s="4" t="s">
        <v>0</v>
      </c>
      <c r="B3" s="5" t="s">
        <v>1</v>
      </c>
      <c r="C3" s="24" t="s">
        <v>26</v>
      </c>
      <c r="D3" s="24" t="s">
        <v>31</v>
      </c>
      <c r="E3" s="24" t="s">
        <v>114</v>
      </c>
      <c r="F3" s="6" t="s">
        <v>115</v>
      </c>
    </row>
    <row r="4" spans="1:6" s="2" customFormat="1" ht="19.5" thickBot="1" x14ac:dyDescent="0.3">
      <c r="A4" s="20">
        <v>1</v>
      </c>
      <c r="B4" s="21">
        <v>2</v>
      </c>
      <c r="C4" s="22">
        <v>3</v>
      </c>
      <c r="D4" s="23">
        <v>4</v>
      </c>
      <c r="E4" s="23">
        <v>5</v>
      </c>
      <c r="F4" s="15">
        <v>6</v>
      </c>
    </row>
    <row r="5" spans="1:6" s="3" customFormat="1" ht="35.25" customHeight="1" x14ac:dyDescent="0.25">
      <c r="A5" s="54" t="s">
        <v>13</v>
      </c>
      <c r="B5" s="55" t="s">
        <v>28</v>
      </c>
      <c r="C5" s="56">
        <f>C6+C15</f>
        <v>54101</v>
      </c>
      <c r="D5" s="56">
        <f t="shared" ref="D5:E5" si="0">D6+D15</f>
        <v>59990.6</v>
      </c>
      <c r="E5" s="56">
        <f t="shared" si="0"/>
        <v>-1683.2</v>
      </c>
      <c r="F5" s="57"/>
    </row>
    <row r="6" spans="1:6" s="3" customFormat="1" ht="35.25" customHeight="1" x14ac:dyDescent="0.25">
      <c r="A6" s="26" t="s">
        <v>9</v>
      </c>
      <c r="B6" s="7" t="s">
        <v>60</v>
      </c>
      <c r="C6" s="27">
        <f>C7+C14</f>
        <v>50235</v>
      </c>
      <c r="D6" s="27">
        <f t="shared" ref="D6:E6" si="1">D7+D14</f>
        <v>55665</v>
      </c>
      <c r="E6" s="27">
        <f t="shared" si="1"/>
        <v>-1686.8</v>
      </c>
      <c r="F6" s="28">
        <f>F7+F14</f>
        <v>53978.200000000004</v>
      </c>
    </row>
    <row r="7" spans="1:6" ht="39.75" customHeight="1" x14ac:dyDescent="0.25">
      <c r="A7" s="8" t="s">
        <v>11</v>
      </c>
      <c r="B7" s="34" t="s">
        <v>2</v>
      </c>
      <c r="C7" s="35">
        <f>C8+C9+C10+C11+C12+C13</f>
        <v>40691.199999999997</v>
      </c>
      <c r="D7" s="35">
        <f t="shared" ref="D7:E7" si="2">D8+D9+D10+D11+D12+D13</f>
        <v>45271.200000000004</v>
      </c>
      <c r="E7" s="17">
        <f t="shared" si="2"/>
        <v>0</v>
      </c>
      <c r="F7" s="17">
        <f t="shared" ref="F7:F14" si="3">D7+E7</f>
        <v>45271.200000000004</v>
      </c>
    </row>
    <row r="8" spans="1:6" ht="31.5" customHeight="1" x14ac:dyDescent="0.25">
      <c r="A8" s="8" t="s">
        <v>34</v>
      </c>
      <c r="B8" s="9" t="s">
        <v>3</v>
      </c>
      <c r="C8" s="18">
        <v>37609.599999999999</v>
      </c>
      <c r="D8" s="17">
        <v>42189.8</v>
      </c>
      <c r="E8" s="19"/>
      <c r="F8" s="17">
        <f t="shared" si="3"/>
        <v>42189.8</v>
      </c>
    </row>
    <row r="9" spans="1:6" ht="27.75" customHeight="1" x14ac:dyDescent="0.25">
      <c r="A9" s="8" t="s">
        <v>35</v>
      </c>
      <c r="B9" s="9" t="s">
        <v>4</v>
      </c>
      <c r="C9" s="18">
        <v>205.9</v>
      </c>
      <c r="D9" s="17">
        <v>212.1</v>
      </c>
      <c r="E9" s="19"/>
      <c r="F9" s="17">
        <f t="shared" si="3"/>
        <v>212.1</v>
      </c>
    </row>
    <row r="10" spans="1:6" ht="32.25" customHeight="1" x14ac:dyDescent="0.25">
      <c r="A10" s="8" t="s">
        <v>36</v>
      </c>
      <c r="B10" s="9" t="s">
        <v>5</v>
      </c>
      <c r="C10" s="18">
        <v>340.3</v>
      </c>
      <c r="D10" s="17">
        <v>304.8</v>
      </c>
      <c r="E10" s="19"/>
      <c r="F10" s="17">
        <f t="shared" si="3"/>
        <v>304.8</v>
      </c>
    </row>
    <row r="11" spans="1:6" ht="23.25" customHeight="1" x14ac:dyDescent="0.25">
      <c r="A11" s="8" t="s">
        <v>37</v>
      </c>
      <c r="B11" s="9" t="s">
        <v>6</v>
      </c>
      <c r="C11" s="18">
        <v>689.2</v>
      </c>
      <c r="D11" s="17">
        <v>766.8</v>
      </c>
      <c r="E11" s="19"/>
      <c r="F11" s="17">
        <f t="shared" si="3"/>
        <v>766.8</v>
      </c>
    </row>
    <row r="12" spans="1:6" ht="23.25" customHeight="1" x14ac:dyDescent="0.25">
      <c r="A12" s="8" t="s">
        <v>38</v>
      </c>
      <c r="B12" s="9" t="s">
        <v>7</v>
      </c>
      <c r="C12" s="18">
        <v>1270.5</v>
      </c>
      <c r="D12" s="17">
        <v>1242.7</v>
      </c>
      <c r="E12" s="19"/>
      <c r="F12" s="17">
        <f t="shared" si="3"/>
        <v>1242.7</v>
      </c>
    </row>
    <row r="13" spans="1:6" ht="23.25" customHeight="1" x14ac:dyDescent="0.25">
      <c r="A13" s="8" t="s">
        <v>39</v>
      </c>
      <c r="B13" s="9" t="s">
        <v>8</v>
      </c>
      <c r="C13" s="18">
        <v>575.70000000000005</v>
      </c>
      <c r="D13" s="17">
        <v>555</v>
      </c>
      <c r="E13" s="19"/>
      <c r="F13" s="17">
        <f t="shared" si="3"/>
        <v>555</v>
      </c>
    </row>
    <row r="14" spans="1:6" ht="59.25" thickBot="1" x14ac:dyDescent="0.3">
      <c r="A14" s="62" t="s">
        <v>61</v>
      </c>
      <c r="B14" s="63" t="s">
        <v>81</v>
      </c>
      <c r="C14" s="30">
        <v>9543.7999999999993</v>
      </c>
      <c r="D14" s="60">
        <v>10393.799999999999</v>
      </c>
      <c r="E14" s="32">
        <v>-1686.8</v>
      </c>
      <c r="F14" s="17">
        <f t="shared" si="3"/>
        <v>8707</v>
      </c>
    </row>
    <row r="15" spans="1:6" ht="25.5" customHeight="1" x14ac:dyDescent="0.25">
      <c r="A15" s="64" t="s">
        <v>10</v>
      </c>
      <c r="B15" s="65" t="s">
        <v>77</v>
      </c>
      <c r="C15" s="66">
        <f>SUM(C16:C19)</f>
        <v>3866</v>
      </c>
      <c r="D15" s="67">
        <f t="shared" ref="D15:E15" si="4">SUM(D16:D19)</f>
        <v>4325.6000000000004</v>
      </c>
      <c r="E15" s="66">
        <f t="shared" si="4"/>
        <v>3.6</v>
      </c>
      <c r="F15" s="68">
        <f t="shared" ref="F15:F19" si="5">D15+E15</f>
        <v>4329.2000000000007</v>
      </c>
    </row>
    <row r="16" spans="1:6" ht="25.5" customHeight="1" x14ac:dyDescent="0.25">
      <c r="A16" s="8" t="s">
        <v>40</v>
      </c>
      <c r="B16" s="9" t="s">
        <v>29</v>
      </c>
      <c r="C16" s="18">
        <v>2079.9</v>
      </c>
      <c r="D16" s="17">
        <v>1811.6</v>
      </c>
      <c r="E16" s="19"/>
      <c r="F16" s="17">
        <f t="shared" si="5"/>
        <v>1811.6</v>
      </c>
    </row>
    <row r="17" spans="1:6" ht="25.5" customHeight="1" x14ac:dyDescent="0.25">
      <c r="A17" s="46" t="s">
        <v>41</v>
      </c>
      <c r="B17" s="9" t="s">
        <v>30</v>
      </c>
      <c r="C17" s="18">
        <v>457.4</v>
      </c>
      <c r="D17" s="17">
        <v>548.4</v>
      </c>
      <c r="E17" s="19">
        <v>3.6</v>
      </c>
      <c r="F17" s="17">
        <f t="shared" si="5"/>
        <v>552</v>
      </c>
    </row>
    <row r="18" spans="1:6" ht="44.25" customHeight="1" x14ac:dyDescent="0.25">
      <c r="A18" s="8" t="s">
        <v>42</v>
      </c>
      <c r="B18" s="9" t="s">
        <v>80</v>
      </c>
      <c r="C18" s="18">
        <v>1328.7</v>
      </c>
      <c r="D18" s="17">
        <v>1965.6</v>
      </c>
      <c r="E18" s="19"/>
      <c r="F18" s="17">
        <f t="shared" si="5"/>
        <v>1965.6</v>
      </c>
    </row>
    <row r="19" spans="1:6" ht="39.75" customHeight="1" thickBot="1" x14ac:dyDescent="0.3">
      <c r="A19" s="59" t="s">
        <v>45</v>
      </c>
      <c r="B19" s="69" t="s">
        <v>48</v>
      </c>
      <c r="C19" s="30"/>
      <c r="D19" s="31"/>
      <c r="E19" s="32"/>
      <c r="F19" s="17">
        <f t="shared" si="5"/>
        <v>0</v>
      </c>
    </row>
    <row r="20" spans="1:6" ht="39.75" customHeight="1" x14ac:dyDescent="0.25">
      <c r="A20" s="72" t="s">
        <v>14</v>
      </c>
      <c r="B20" s="73" t="s">
        <v>33</v>
      </c>
      <c r="C20" s="56">
        <f t="shared" ref="C20:E20" si="6">C21+C45</f>
        <v>52709.7</v>
      </c>
      <c r="D20" s="56">
        <f t="shared" si="6"/>
        <v>64405.399999999994</v>
      </c>
      <c r="E20" s="56">
        <f t="shared" si="6"/>
        <v>-1683.2</v>
      </c>
      <c r="F20" s="83">
        <f t="shared" ref="F20:F32" si="7">D20+E20</f>
        <v>62722.2</v>
      </c>
    </row>
    <row r="21" spans="1:6" ht="35.25" customHeight="1" x14ac:dyDescent="0.25">
      <c r="A21" s="29" t="s">
        <v>9</v>
      </c>
      <c r="B21" s="11" t="s">
        <v>24</v>
      </c>
      <c r="C21" s="27">
        <f>SUM(C22:C34)</f>
        <v>48843.7</v>
      </c>
      <c r="D21" s="27">
        <f>SUM(D22:D34)</f>
        <v>61495.399999999994</v>
      </c>
      <c r="E21" s="27">
        <f>SUM(E22:E34)</f>
        <v>-1686.8</v>
      </c>
      <c r="F21" s="84">
        <f t="shared" si="7"/>
        <v>59808.599999999991</v>
      </c>
    </row>
    <row r="22" spans="1:6" ht="24.75" customHeight="1" x14ac:dyDescent="0.25">
      <c r="A22" s="8" t="s">
        <v>11</v>
      </c>
      <c r="B22" s="9" t="s">
        <v>88</v>
      </c>
      <c r="C22" s="18">
        <v>14981.5</v>
      </c>
      <c r="D22" s="17">
        <v>18886</v>
      </c>
      <c r="E22" s="19"/>
      <c r="F22" s="17">
        <f t="shared" si="7"/>
        <v>18886</v>
      </c>
    </row>
    <row r="23" spans="1:6" ht="37.5" x14ac:dyDescent="0.25">
      <c r="A23" s="8" t="s">
        <v>61</v>
      </c>
      <c r="B23" s="9" t="s">
        <v>94</v>
      </c>
      <c r="C23" s="18">
        <v>1916</v>
      </c>
      <c r="D23" s="17">
        <v>2035.7</v>
      </c>
      <c r="E23" s="19"/>
      <c r="F23" s="17">
        <f t="shared" si="7"/>
        <v>2035.7</v>
      </c>
    </row>
    <row r="24" spans="1:6" ht="24.75" customHeight="1" x14ac:dyDescent="0.25">
      <c r="A24" s="8" t="s">
        <v>62</v>
      </c>
      <c r="B24" s="9" t="s">
        <v>89</v>
      </c>
      <c r="C24" s="18">
        <v>6</v>
      </c>
      <c r="D24" s="17">
        <v>7.8</v>
      </c>
      <c r="E24" s="19"/>
      <c r="F24" s="17">
        <f t="shared" si="7"/>
        <v>7.8</v>
      </c>
    </row>
    <row r="25" spans="1:6" ht="24.75" customHeight="1" x14ac:dyDescent="0.25">
      <c r="A25" s="8" t="s">
        <v>63</v>
      </c>
      <c r="B25" s="12" t="s">
        <v>90</v>
      </c>
      <c r="C25" s="18">
        <v>2678.8</v>
      </c>
      <c r="D25" s="17">
        <v>3839.3</v>
      </c>
      <c r="E25" s="19"/>
      <c r="F25" s="17">
        <f t="shared" si="7"/>
        <v>3839.3</v>
      </c>
    </row>
    <row r="26" spans="1:6" ht="24.75" customHeight="1" x14ac:dyDescent="0.25">
      <c r="A26" s="8" t="s">
        <v>64</v>
      </c>
      <c r="B26" s="12" t="s">
        <v>91</v>
      </c>
      <c r="C26" s="18">
        <v>1328.7</v>
      </c>
      <c r="D26" s="17">
        <v>1213.5999999999999</v>
      </c>
      <c r="E26" s="19"/>
      <c r="F26" s="17">
        <f t="shared" si="7"/>
        <v>1213.5999999999999</v>
      </c>
    </row>
    <row r="27" spans="1:6" ht="19.5" x14ac:dyDescent="0.25">
      <c r="A27" s="8" t="s">
        <v>65</v>
      </c>
      <c r="B27" s="12" t="s">
        <v>87</v>
      </c>
      <c r="C27" s="18">
        <v>556.79999999999995</v>
      </c>
      <c r="D27" s="17">
        <v>640.4</v>
      </c>
      <c r="E27" s="19"/>
      <c r="F27" s="17">
        <f t="shared" si="7"/>
        <v>640.4</v>
      </c>
    </row>
    <row r="28" spans="1:6" ht="19.5" x14ac:dyDescent="0.25">
      <c r="A28" s="8" t="s">
        <v>66</v>
      </c>
      <c r="B28" s="12" t="s">
        <v>85</v>
      </c>
      <c r="C28" s="18">
        <v>797.7</v>
      </c>
      <c r="D28" s="17">
        <v>544.6</v>
      </c>
      <c r="E28" s="19"/>
      <c r="F28" s="17">
        <f t="shared" si="7"/>
        <v>544.6</v>
      </c>
    </row>
    <row r="29" spans="1:6" ht="37.5" x14ac:dyDescent="0.25">
      <c r="A29" s="8" t="s">
        <v>67</v>
      </c>
      <c r="B29" s="9" t="s">
        <v>80</v>
      </c>
      <c r="C29" s="18">
        <v>543.4</v>
      </c>
      <c r="D29" s="17">
        <v>674.6</v>
      </c>
      <c r="E29" s="19"/>
      <c r="F29" s="17">
        <f t="shared" si="7"/>
        <v>674.6</v>
      </c>
    </row>
    <row r="30" spans="1:6" ht="24.75" customHeight="1" x14ac:dyDescent="0.25">
      <c r="A30" s="8" t="s">
        <v>68</v>
      </c>
      <c r="B30" s="9" t="s">
        <v>84</v>
      </c>
      <c r="C30" s="19">
        <v>0</v>
      </c>
      <c r="D30" s="17">
        <v>0</v>
      </c>
      <c r="E30" s="19"/>
      <c r="F30" s="17">
        <f t="shared" si="7"/>
        <v>0</v>
      </c>
    </row>
    <row r="31" spans="1:6" ht="26.25" customHeight="1" x14ac:dyDescent="0.25">
      <c r="A31" s="8" t="s">
        <v>69</v>
      </c>
      <c r="B31" s="9" t="s">
        <v>86</v>
      </c>
      <c r="C31" s="18">
        <v>4459.2</v>
      </c>
      <c r="D31" s="17">
        <v>10696.5</v>
      </c>
      <c r="E31" s="19"/>
      <c r="F31" s="17">
        <f t="shared" si="7"/>
        <v>10696.5</v>
      </c>
    </row>
    <row r="32" spans="1:6" ht="24.75" customHeight="1" x14ac:dyDescent="0.25">
      <c r="A32" s="8" t="s">
        <v>70</v>
      </c>
      <c r="B32" s="9" t="s">
        <v>83</v>
      </c>
      <c r="C32" s="18">
        <v>83.7</v>
      </c>
      <c r="D32" s="17">
        <v>148</v>
      </c>
      <c r="E32" s="19"/>
      <c r="F32" s="17">
        <f t="shared" si="7"/>
        <v>148</v>
      </c>
    </row>
    <row r="33" spans="1:6" ht="24.75" customHeight="1" x14ac:dyDescent="0.25">
      <c r="A33" s="8" t="s">
        <v>92</v>
      </c>
      <c r="B33" s="9" t="s">
        <v>93</v>
      </c>
      <c r="C33" s="18">
        <v>581.29999999999995</v>
      </c>
      <c r="D33" s="17">
        <v>50</v>
      </c>
      <c r="E33" s="19"/>
      <c r="F33" s="17">
        <f t="shared" ref="F33:F45" si="8">D33+E33</f>
        <v>50</v>
      </c>
    </row>
    <row r="34" spans="1:6" ht="24.75" customHeight="1" x14ac:dyDescent="0.25">
      <c r="A34" s="8" t="s">
        <v>95</v>
      </c>
      <c r="B34" s="12" t="s">
        <v>12</v>
      </c>
      <c r="C34" s="17">
        <f>SUM(C35:C43)</f>
        <v>20910.599999999999</v>
      </c>
      <c r="D34" s="17">
        <f>SUM(D35:D43)</f>
        <v>22758.899999999998</v>
      </c>
      <c r="E34" s="17">
        <f>SUM(E35:E43)</f>
        <v>-1686.8</v>
      </c>
      <c r="F34" s="17">
        <f t="shared" si="8"/>
        <v>21072.1</v>
      </c>
    </row>
    <row r="35" spans="1:6" ht="37.5" x14ac:dyDescent="0.25">
      <c r="A35" s="82" t="s">
        <v>103</v>
      </c>
      <c r="B35" s="80" t="s">
        <v>96</v>
      </c>
      <c r="C35" s="18">
        <f>1620.6+2125.8+1000</f>
        <v>4746.3999999999996</v>
      </c>
      <c r="D35" s="17">
        <v>6104.7</v>
      </c>
      <c r="E35" s="19"/>
      <c r="F35" s="17">
        <f t="shared" si="8"/>
        <v>6104.7</v>
      </c>
    </row>
    <row r="36" spans="1:6" ht="37.5" x14ac:dyDescent="0.25">
      <c r="A36" s="82" t="s">
        <v>104</v>
      </c>
      <c r="B36" s="80" t="s">
        <v>97</v>
      </c>
      <c r="C36" s="18">
        <v>12458.2</v>
      </c>
      <c r="D36" s="17">
        <v>12099.9</v>
      </c>
      <c r="E36" s="19">
        <v>-1686.8</v>
      </c>
      <c r="F36" s="17">
        <f t="shared" si="8"/>
        <v>10413.1</v>
      </c>
    </row>
    <row r="37" spans="1:6" ht="24.75" customHeight="1" x14ac:dyDescent="0.25">
      <c r="A37" s="82" t="s">
        <v>105</v>
      </c>
      <c r="B37" s="80" t="s">
        <v>98</v>
      </c>
      <c r="C37" s="18">
        <v>517.70000000000005</v>
      </c>
      <c r="D37" s="17">
        <v>602.1</v>
      </c>
      <c r="E37" s="19"/>
      <c r="F37" s="17">
        <f t="shared" si="8"/>
        <v>602.1</v>
      </c>
    </row>
    <row r="38" spans="1:6" ht="56.25" x14ac:dyDescent="0.25">
      <c r="A38" s="82" t="s">
        <v>106</v>
      </c>
      <c r="B38" s="80" t="s">
        <v>99</v>
      </c>
      <c r="C38" s="18">
        <v>41</v>
      </c>
      <c r="D38" s="17">
        <v>150</v>
      </c>
      <c r="E38" s="19"/>
      <c r="F38" s="17">
        <f t="shared" si="8"/>
        <v>150</v>
      </c>
    </row>
    <row r="39" spans="1:6" ht="37.5" x14ac:dyDescent="0.25">
      <c r="A39" s="82" t="s">
        <v>107</v>
      </c>
      <c r="B39" s="81" t="s">
        <v>100</v>
      </c>
      <c r="C39" s="18">
        <v>64.099999999999994</v>
      </c>
      <c r="D39" s="17">
        <v>88</v>
      </c>
      <c r="E39" s="19"/>
      <c r="F39" s="17">
        <f t="shared" si="8"/>
        <v>88</v>
      </c>
    </row>
    <row r="40" spans="1:6" ht="37.5" x14ac:dyDescent="0.25">
      <c r="A40" s="82" t="s">
        <v>108</v>
      </c>
      <c r="B40" s="80" t="s">
        <v>101</v>
      </c>
      <c r="C40" s="18">
        <v>128</v>
      </c>
      <c r="D40" s="17">
        <v>155.4</v>
      </c>
      <c r="E40" s="19"/>
      <c r="F40" s="17">
        <f t="shared" si="8"/>
        <v>155.4</v>
      </c>
    </row>
    <row r="41" spans="1:6" ht="75" x14ac:dyDescent="0.25">
      <c r="A41" s="82" t="s">
        <v>109</v>
      </c>
      <c r="B41" s="80" t="s">
        <v>102</v>
      </c>
      <c r="C41" s="18">
        <v>2945.2</v>
      </c>
      <c r="D41" s="17">
        <f>2761+47.8</f>
        <v>2808.8</v>
      </c>
      <c r="E41" s="19"/>
      <c r="F41" s="17">
        <f t="shared" si="8"/>
        <v>2808.8</v>
      </c>
    </row>
    <row r="42" spans="1:6" ht="37.5" x14ac:dyDescent="0.25">
      <c r="A42" s="82" t="s">
        <v>110</v>
      </c>
      <c r="B42" s="81" t="s">
        <v>112</v>
      </c>
      <c r="C42" s="18">
        <v>10</v>
      </c>
      <c r="D42" s="17">
        <v>750</v>
      </c>
      <c r="E42" s="19"/>
      <c r="F42" s="17">
        <f t="shared" si="8"/>
        <v>750</v>
      </c>
    </row>
    <row r="43" spans="1:6" ht="24.75" customHeight="1" x14ac:dyDescent="0.25">
      <c r="A43" s="82" t="s">
        <v>111</v>
      </c>
      <c r="B43" s="81" t="s">
        <v>116</v>
      </c>
      <c r="C43" s="18"/>
      <c r="D43" s="17">
        <v>0</v>
      </c>
      <c r="E43" s="19"/>
      <c r="F43" s="17">
        <f t="shared" si="8"/>
        <v>0</v>
      </c>
    </row>
    <row r="44" spans="1:6" ht="25.5" customHeight="1" x14ac:dyDescent="0.25">
      <c r="A44" s="8"/>
      <c r="B44" s="79"/>
      <c r="C44" s="18"/>
      <c r="D44" s="17"/>
      <c r="E44" s="19"/>
      <c r="F44" s="17"/>
    </row>
    <row r="45" spans="1:6" ht="35.25" customHeight="1" x14ac:dyDescent="0.25">
      <c r="A45" s="70" t="s">
        <v>10</v>
      </c>
      <c r="B45" s="71" t="s">
        <v>32</v>
      </c>
      <c r="C45" s="61">
        <v>3866</v>
      </c>
      <c r="D45" s="61">
        <v>2910</v>
      </c>
      <c r="E45" s="61">
        <v>3.6</v>
      </c>
      <c r="F45" s="84">
        <f t="shared" si="8"/>
        <v>2913.6</v>
      </c>
    </row>
    <row r="46" spans="1:6" ht="33" customHeight="1" x14ac:dyDescent="0.25">
      <c r="A46" s="25" t="s">
        <v>15</v>
      </c>
      <c r="B46" s="11" t="s">
        <v>16</v>
      </c>
      <c r="C46" s="27">
        <f>C5-C20</f>
        <v>1391.3000000000029</v>
      </c>
      <c r="D46" s="27">
        <f t="shared" ref="D46:E46" si="9">D5-D20</f>
        <v>-4414.7999999999956</v>
      </c>
      <c r="E46" s="27">
        <f t="shared" si="9"/>
        <v>0</v>
      </c>
      <c r="F46" s="28">
        <f>D46+E46</f>
        <v>-4414.7999999999956</v>
      </c>
    </row>
    <row r="47" spans="1:6" ht="37.5" customHeight="1" x14ac:dyDescent="0.25">
      <c r="A47" s="47" t="s">
        <v>17</v>
      </c>
      <c r="B47" s="48" t="s">
        <v>49</v>
      </c>
      <c r="C47" s="16">
        <f>C48+C51+C54+C55+C56+C57</f>
        <v>-1391.2999999999993</v>
      </c>
      <c r="D47" s="16">
        <f t="shared" ref="D47:F47" si="10">D48+D51+D54+D55+D56+D57</f>
        <v>4414.8</v>
      </c>
      <c r="E47" s="16">
        <f t="shared" si="10"/>
        <v>0</v>
      </c>
      <c r="F47" s="78">
        <f t="shared" si="10"/>
        <v>4414.8</v>
      </c>
    </row>
    <row r="48" spans="1:6" ht="25.5" customHeight="1" x14ac:dyDescent="0.25">
      <c r="A48" s="49" t="s">
        <v>71</v>
      </c>
      <c r="B48" s="50" t="s">
        <v>50</v>
      </c>
      <c r="C48" s="16">
        <f>C49+C50</f>
        <v>0</v>
      </c>
      <c r="D48" s="16">
        <f t="shared" ref="D48:E48" si="11">D49+D50</f>
        <v>0</v>
      </c>
      <c r="E48" s="16">
        <f t="shared" si="11"/>
        <v>0</v>
      </c>
      <c r="F48" s="78">
        <f>F49+F50</f>
        <v>0</v>
      </c>
    </row>
    <row r="49" spans="1:6" ht="25.5" customHeight="1" x14ac:dyDescent="0.25">
      <c r="A49" s="47"/>
      <c r="B49" s="58" t="s">
        <v>51</v>
      </c>
      <c r="C49" s="16"/>
      <c r="D49" s="38"/>
      <c r="E49" s="38"/>
      <c r="F49" s="39"/>
    </row>
    <row r="50" spans="1:6" ht="25.5" customHeight="1" x14ac:dyDescent="0.25">
      <c r="A50" s="47"/>
      <c r="B50" s="51" t="s">
        <v>52</v>
      </c>
      <c r="C50" s="16"/>
      <c r="D50" s="38"/>
      <c r="E50" s="38"/>
      <c r="F50" s="39"/>
    </row>
    <row r="51" spans="1:6" ht="37.5" x14ac:dyDescent="0.25">
      <c r="A51" s="49" t="s">
        <v>72</v>
      </c>
      <c r="B51" s="50" t="s">
        <v>56</v>
      </c>
      <c r="C51" s="16">
        <f>C52+C53</f>
        <v>-14200</v>
      </c>
      <c r="D51" s="16">
        <f t="shared" ref="D51:E51" si="12">D52+D53</f>
        <v>1200</v>
      </c>
      <c r="E51" s="16">
        <f t="shared" si="12"/>
        <v>-1200</v>
      </c>
      <c r="F51" s="78">
        <f>F52+F53</f>
        <v>0</v>
      </c>
    </row>
    <row r="52" spans="1:6" ht="25.5" customHeight="1" x14ac:dyDescent="0.25">
      <c r="A52" s="49"/>
      <c r="B52" s="51" t="s">
        <v>57</v>
      </c>
      <c r="C52" s="16">
        <v>-14200</v>
      </c>
      <c r="D52" s="38"/>
      <c r="E52" s="38"/>
      <c r="F52" s="39"/>
    </row>
    <row r="53" spans="1:6" ht="25.5" customHeight="1" x14ac:dyDescent="0.25">
      <c r="A53" s="49"/>
      <c r="B53" s="51" t="s">
        <v>58</v>
      </c>
      <c r="C53" s="16">
        <v>0</v>
      </c>
      <c r="D53" s="38">
        <v>1200</v>
      </c>
      <c r="E53" s="38">
        <v>-1200</v>
      </c>
      <c r="F53" s="78">
        <f>F54+F55</f>
        <v>0</v>
      </c>
    </row>
    <row r="54" spans="1:6" ht="25.5" customHeight="1" x14ac:dyDescent="0.25">
      <c r="A54" s="49" t="s">
        <v>73</v>
      </c>
      <c r="B54" s="50" t="s">
        <v>53</v>
      </c>
      <c r="C54" s="16"/>
      <c r="D54" s="38"/>
      <c r="E54" s="38"/>
      <c r="F54" s="39"/>
    </row>
    <row r="55" spans="1:6" ht="28.5" customHeight="1" x14ac:dyDescent="0.25">
      <c r="A55" s="49" t="s">
        <v>74</v>
      </c>
      <c r="B55" s="50" t="s">
        <v>54</v>
      </c>
      <c r="C55" s="16"/>
      <c r="D55" s="38"/>
      <c r="E55" s="38"/>
      <c r="F55" s="39"/>
    </row>
    <row r="56" spans="1:6" ht="33.75" customHeight="1" x14ac:dyDescent="0.25">
      <c r="A56" s="49" t="s">
        <v>75</v>
      </c>
      <c r="B56" s="50" t="s">
        <v>59</v>
      </c>
      <c r="C56" s="16"/>
      <c r="D56" s="38"/>
      <c r="E56" s="38"/>
      <c r="F56" s="39"/>
    </row>
    <row r="57" spans="1:6" ht="25.5" customHeight="1" x14ac:dyDescent="0.25">
      <c r="A57" s="49" t="s">
        <v>76</v>
      </c>
      <c r="B57" s="50" t="s">
        <v>55</v>
      </c>
      <c r="C57" s="16">
        <v>12808.7</v>
      </c>
      <c r="D57" s="38">
        <v>3214.8</v>
      </c>
      <c r="E57" s="38">
        <v>1200</v>
      </c>
      <c r="F57" s="38">
        <v>4414.8</v>
      </c>
    </row>
    <row r="58" spans="1:6" ht="25.5" hidden="1" customHeight="1" x14ac:dyDescent="0.25">
      <c r="A58" s="49"/>
      <c r="B58" s="75" t="s">
        <v>78</v>
      </c>
      <c r="C58" s="76">
        <v>4201.5</v>
      </c>
      <c r="D58" s="76">
        <v>8564</v>
      </c>
      <c r="E58" s="76"/>
      <c r="F58" s="77">
        <v>8564</v>
      </c>
    </row>
    <row r="59" spans="1:6" ht="25.5" hidden="1" customHeight="1" x14ac:dyDescent="0.25">
      <c r="A59" s="49"/>
      <c r="B59" s="75" t="s">
        <v>79</v>
      </c>
      <c r="C59" s="76">
        <v>5167.1000000000004</v>
      </c>
      <c r="D59" s="76">
        <v>11034.5</v>
      </c>
      <c r="E59" s="76">
        <v>3935.2</v>
      </c>
      <c r="F59" s="77">
        <v>14969.7</v>
      </c>
    </row>
    <row r="60" spans="1:6" s="41" customFormat="1" ht="27" customHeight="1" x14ac:dyDescent="0.25">
      <c r="A60" s="42"/>
      <c r="B60" s="43" t="s">
        <v>25</v>
      </c>
      <c r="C60" s="44" t="s">
        <v>82</v>
      </c>
      <c r="D60" s="44" t="s">
        <v>23</v>
      </c>
      <c r="E60" s="44"/>
      <c r="F60" s="45"/>
    </row>
    <row r="61" spans="1:6" ht="37.5" x14ac:dyDescent="0.25">
      <c r="A61" s="8" t="s">
        <v>19</v>
      </c>
      <c r="B61" s="9" t="s">
        <v>18</v>
      </c>
      <c r="C61" s="18">
        <v>17223.5</v>
      </c>
      <c r="D61" s="17">
        <v>4414.8</v>
      </c>
      <c r="E61" s="19"/>
      <c r="F61" s="10"/>
    </row>
    <row r="62" spans="1:6" ht="39.75" customHeight="1" x14ac:dyDescent="0.25">
      <c r="A62" s="8" t="s">
        <v>20</v>
      </c>
      <c r="B62" s="9" t="s">
        <v>22</v>
      </c>
      <c r="C62" s="18"/>
      <c r="D62" s="17"/>
      <c r="E62" s="19"/>
      <c r="F62" s="10"/>
    </row>
    <row r="63" spans="1:6" ht="28.5" customHeight="1" x14ac:dyDescent="0.25">
      <c r="A63" s="13"/>
      <c r="B63" s="9" t="s">
        <v>46</v>
      </c>
      <c r="C63" s="18"/>
      <c r="D63" s="17"/>
      <c r="E63" s="19"/>
      <c r="F63" s="10"/>
    </row>
    <row r="64" spans="1:6" ht="24.75" customHeight="1" x14ac:dyDescent="0.25">
      <c r="A64" s="52" t="s">
        <v>43</v>
      </c>
      <c r="B64" s="53" t="s">
        <v>21</v>
      </c>
      <c r="C64" s="19"/>
      <c r="D64" s="19"/>
      <c r="E64" s="19"/>
      <c r="F64" s="10"/>
    </row>
    <row r="65" spans="1:6" ht="36.75" customHeight="1" thickBot="1" x14ac:dyDescent="0.3">
      <c r="A65" s="59" t="s">
        <v>44</v>
      </c>
      <c r="B65" s="40" t="s">
        <v>47</v>
      </c>
      <c r="C65" s="30"/>
      <c r="D65" s="31"/>
      <c r="E65" s="32"/>
      <c r="F65" s="33"/>
    </row>
    <row r="66" spans="1:6" s="3" customFormat="1" ht="24" customHeight="1" x14ac:dyDescent="0.25">
      <c r="A66" s="36"/>
      <c r="B66" s="37"/>
    </row>
    <row r="67" spans="1:6" s="3" customFormat="1" x14ac:dyDescent="0.25"/>
    <row r="68" spans="1:6" s="3" customFormat="1" ht="18.75" x14ac:dyDescent="0.3">
      <c r="B68" s="74"/>
    </row>
    <row r="69" spans="1:6" s="3" customFormat="1" x14ac:dyDescent="0.25"/>
    <row r="70" spans="1:6" s="3" customFormat="1" x14ac:dyDescent="0.25"/>
    <row r="71" spans="1:6" s="3" customFormat="1" x14ac:dyDescent="0.25"/>
  </sheetData>
  <mergeCells count="1">
    <mergeCell ref="C1:F1"/>
  </mergeCells>
  <printOptions horizontalCentered="1"/>
  <pageMargins left="0" right="0" top="0" bottom="0" header="0" footer="0"/>
  <pageSetup paperSize="9"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к бюджету 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Завьялов Дмитрий Юрьевич</dc:creator>
  <cp:lastModifiedBy>User</cp:lastModifiedBy>
  <cp:lastPrinted>2025-10-03T08:49:05Z</cp:lastPrinted>
  <dcterms:created xsi:type="dcterms:W3CDTF">2021-10-06T05:49:15Z</dcterms:created>
  <dcterms:modified xsi:type="dcterms:W3CDTF">2025-10-03T08:49:08Z</dcterms:modified>
</cp:coreProperties>
</file>